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eloquin\Dropbox\Pricing PDFs\"/>
    </mc:Choice>
  </mc:AlternateContent>
  <bookViews>
    <workbookView xWindow="0" yWindow="0" windowWidth="28800" windowHeight="121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3" i="1" l="1"/>
  <c r="E73" i="1"/>
  <c r="D73" i="1"/>
  <c r="F72" i="1"/>
  <c r="E72" i="1"/>
  <c r="D72" i="1"/>
  <c r="F71" i="1"/>
  <c r="E71" i="1"/>
  <c r="D71" i="1"/>
  <c r="F70" i="1"/>
  <c r="E70" i="1"/>
  <c r="D70" i="1"/>
  <c r="F68" i="1"/>
  <c r="E68" i="1"/>
  <c r="D68" i="1"/>
  <c r="F39" i="1"/>
  <c r="E39" i="1"/>
  <c r="D39" i="1"/>
  <c r="F27" i="1"/>
  <c r="E27" i="1"/>
  <c r="D27" i="1"/>
  <c r="F26" i="1"/>
  <c r="E26" i="1"/>
  <c r="D26" i="1"/>
  <c r="F23" i="1"/>
  <c r="E23" i="1"/>
  <c r="D23" i="1"/>
  <c r="F22" i="1"/>
  <c r="E22" i="1"/>
  <c r="D22" i="1"/>
  <c r="F21" i="1"/>
  <c r="E21" i="1"/>
  <c r="D21" i="1"/>
  <c r="F20" i="1"/>
  <c r="E20" i="1"/>
  <c r="D20" i="1"/>
  <c r="F17" i="1"/>
  <c r="E17" i="1"/>
  <c r="D17" i="1"/>
  <c r="F16" i="1"/>
  <c r="E16" i="1"/>
  <c r="D16" i="1"/>
  <c r="F15" i="1"/>
  <c r="E15" i="1"/>
  <c r="D15" i="1"/>
  <c r="F14" i="1"/>
  <c r="E14" i="1"/>
  <c r="D14" i="1"/>
  <c r="F12" i="1"/>
  <c r="E12" i="1"/>
  <c r="D12" i="1"/>
  <c r="F11" i="1"/>
  <c r="E11" i="1"/>
  <c r="D11" i="1"/>
</calcChain>
</file>

<file path=xl/sharedStrings.xml><?xml version="1.0" encoding="utf-8"?>
<sst xmlns="http://schemas.openxmlformats.org/spreadsheetml/2006/main" count="119" uniqueCount="113">
  <si>
    <t>Ordering P/N</t>
  </si>
  <si>
    <t>Product Description</t>
  </si>
  <si>
    <t>Distribution Price for Associate PVAR</t>
  </si>
  <si>
    <t>Distribution Price for Gold PVAR</t>
  </si>
  <si>
    <t xml:space="preserve">3500 Series -  802.3af compliant Midspans </t>
  </si>
  <si>
    <t>PD-3501G/AC</t>
  </si>
  <si>
    <t>1-Port PoE Midspan, 10/100/1000BaseT, AC Input</t>
  </si>
  <si>
    <t>PD-3504G/AC</t>
  </si>
  <si>
    <t>4-Port PoE Midspan, 10/100/1000BaseT, AC Input</t>
  </si>
  <si>
    <t xml:space="preserve">3500 Series -  802.3af compliant Midspans, Rack Mountable </t>
  </si>
  <si>
    <t>PD-3506G/AC</t>
  </si>
  <si>
    <t>6-Port PoE Midspan, 10/100/1000BaseT, AC Input</t>
  </si>
  <si>
    <t>PD-3512G/AC</t>
  </si>
  <si>
    <t>12-Port PoE Midspan, 10/100/1000BaseT, AC Input</t>
  </si>
  <si>
    <t>PD-3524G/AC</t>
  </si>
  <si>
    <t>24-Port PoE Midspan, 10/100/1000BaseT, AC Input, Available power (200W)</t>
  </si>
  <si>
    <t>PD-3524G/AC/F</t>
  </si>
  <si>
    <t>24-Port PoE Midspan, 10/100/1000BaseT AC Input, Full power (400W)</t>
  </si>
  <si>
    <t xml:space="preserve">6500 Series - 802.3af, Managed PoE Midspans, Lifetime Warranty, Rack Mountable </t>
  </si>
  <si>
    <t xml:space="preserve">PD-6506G/AC/M </t>
  </si>
  <si>
    <t>6-Port PoE Midspan, 10/100/1000BaseT, AC Input w/Management</t>
  </si>
  <si>
    <t xml:space="preserve">PD-6512GAC/M </t>
  </si>
  <si>
    <t>12-Port PoE Midspan, 10/100/1000BaseT, AC Input w/Management</t>
  </si>
  <si>
    <t xml:space="preserve">PD-6524G/AC/M </t>
  </si>
  <si>
    <t>24-Port PoE Midspan,10/100/1000BaseT,  AC Input w/Management, Managed power (200W)</t>
  </si>
  <si>
    <t xml:space="preserve">PD-6524G/AC/M/F </t>
  </si>
  <si>
    <t>24-Port PoE Midspan, 10/100/1000BaseT, AC Input w/Management, Full power (400W)</t>
  </si>
  <si>
    <t>9000G Multiport Series - 802.3at, Unmanaged, 10/100/1000 BaseT Midspans</t>
  </si>
  <si>
    <t xml:space="preserve">PD-9001GR/AC </t>
  </si>
  <si>
    <t>1-Port High-Power, 30W Per Port, 10/100/1000 BaseT Midspan, AC Input</t>
  </si>
  <si>
    <t xml:space="preserve">PD-9001G-40/SP/AC </t>
  </si>
  <si>
    <t>1-Port High-Power, 40W Per Port, 10/100/1000 BaseT Midspan with Lightning Protection</t>
  </si>
  <si>
    <t>PD-9004G/AC</t>
  </si>
  <si>
    <t>4-Port High-Power 30W Per Port, 10/100/1000 BaseT, AC Input</t>
  </si>
  <si>
    <t>9000G Multiport Series - 802.3at, Managed, 10/100/1000 BaseT Midspans, Lifetime Warranty, Rack Mountable</t>
  </si>
  <si>
    <t xml:space="preserve">PD-9006G/ACDC/M </t>
  </si>
  <si>
    <t>High-Power, 6-Port Full Power (36W per port), Managed, Gigabit PoE Midspan, DC and AC Input</t>
  </si>
  <si>
    <t xml:space="preserve">PD-9012G/ACDC/M </t>
  </si>
  <si>
    <t>High-Power, 12-Port Full Power (36W per port), Managed, Gigabit PoE Midspan, DC and AC Input</t>
  </si>
  <si>
    <t xml:space="preserve">PD-9024G/ACDC/M/F </t>
  </si>
  <si>
    <t>High-Power, 24-Port Full Power (36W per port), Managed, Gigabit PoE Midspan, DC and AC Input</t>
  </si>
  <si>
    <t>5500G GREEN EEPoE Over 4-pairs, 30W Per Port Midspans</t>
  </si>
  <si>
    <t>PD-5501G/12-24VDC</t>
  </si>
  <si>
    <t>GREEN PoE , 1-Port, 30W, Gigabit PoE Midspan, 12-24VDC Input</t>
  </si>
  <si>
    <t xml:space="preserve">PD-5524G/ACDC/M </t>
  </si>
  <si>
    <t>GREEN PoE , 24-Port (up to 30W per port), Managed, Gigabit PoE Midspan, DC and AC Input</t>
  </si>
  <si>
    <t>9500G Multiport Series 4-pairs, 60/72W Per Port, Unmanaged, 10/100/1000 BaseT Midspans</t>
  </si>
  <si>
    <t>PD-9501G/AC/B</t>
  </si>
  <si>
    <t>1-Port High Power Midspan, 60W, 10/100/1000 BaseT, AC Input</t>
  </si>
  <si>
    <t>PD-9501G/24VDC</t>
  </si>
  <si>
    <t>1-Port High Power Midspan, 60W, 10/100/1000 BaseT, 20-36VDC Input</t>
  </si>
  <si>
    <t>PD-9501G/48VDC</t>
  </si>
  <si>
    <t>1-Port High Power Midspan, 60W, 10/100/1000 BaseT, 36-60VDC Input</t>
  </si>
  <si>
    <t>9500G Multiport Series 4-pairs, 60/72W Per Port, Managed, 10/100/1000 BaseT Midspans,  Lifetime Warranty, Rack Mountable</t>
  </si>
  <si>
    <t>PD-9506G/ACDC/M</t>
  </si>
  <si>
    <t>High Power, 6-port Full Power, 4-pairs 72W/port, Managed, 10/100/1000 BaseT, AC and DC Input</t>
  </si>
  <si>
    <t>$1,199</t>
  </si>
  <si>
    <t>PD-9512G/ACDC/M</t>
  </si>
  <si>
    <t>High Power, 12-port Full Power, 4-pairs 72W/port, Managed, 10/100/1000 BaseT, AC and DC Input</t>
  </si>
  <si>
    <t>$1,799</t>
  </si>
  <si>
    <t>PD-9524G/ACDC/M</t>
  </si>
  <si>
    <t>High Power, 24-port , 4-pairs 72W/port, Managed, 10/100/1000 BaseT, AC and DC Input</t>
  </si>
  <si>
    <t>Redundancy Accessory</t>
  </si>
  <si>
    <t>PD- RPS-Cables</t>
  </si>
  <si>
    <t xml:space="preserve">Set of Midspan-to-Midspan Backup Cables (DC and Comm) for the 9000G,9500G and 5500G family </t>
  </si>
  <si>
    <t xml:space="preserve">Outdoor PoE Midspans , IP66, 10/100/1000 BaseT </t>
  </si>
  <si>
    <t>PD-9001GO/AC</t>
  </si>
  <si>
    <t>Outdoor 1-port, 30W, 10/100/1000 BaseT Midspan, AC Input</t>
  </si>
  <si>
    <t>$249</t>
  </si>
  <si>
    <t xml:space="preserve">PD-9501GO/AC </t>
  </si>
  <si>
    <t>Outdoor 1-port, 60W, 10/100/1000 BaseT Midspan, AC Input</t>
  </si>
  <si>
    <t>$299</t>
  </si>
  <si>
    <t>PD-9501GO/12-24VDC</t>
  </si>
  <si>
    <t>Outdoor 1-port, 60W, 10/100/1000 BaseT Midspan, 10-36VDC Input</t>
  </si>
  <si>
    <t>PD-9501GO/48VDC</t>
  </si>
  <si>
    <t>Outdoor 1-port, 60W, 10/100/1000 BaseT Midspan, 36-60VDC Input</t>
  </si>
  <si>
    <t>PD-OUT/MBK</t>
  </si>
  <si>
    <t>Mounting Brackets for Outdoor PoE Midspan</t>
  </si>
  <si>
    <t>$49</t>
  </si>
  <si>
    <t xml:space="preserve">Outdoor PoE Switch &amp; Hub,  IP66, 10/100/1000 BaseT  </t>
  </si>
  <si>
    <t>PD-9002GHO/AC</t>
  </si>
  <si>
    <t>Outdoor HUB, 2-ports, 30W per port, 10/100/1000 BaseT , AC Input</t>
  </si>
  <si>
    <t>PDS-102GO/AC/M</t>
  </si>
  <si>
    <t xml:space="preserve">Outdoor PoE Switch , 1+2 ports, 30W per port, 10/100/1000 BaseT , AC input, PoE Managed </t>
  </si>
  <si>
    <t>PD-OUT/MBK/G</t>
  </si>
  <si>
    <t xml:space="preserve">Mounting Brackets for Outdoor Switch </t>
  </si>
  <si>
    <t>Accessories</t>
  </si>
  <si>
    <t>PD-PoE Extender</t>
  </si>
  <si>
    <t>1-port, Extends PoE range by additional 100m, 802.3af /802.3at output power</t>
  </si>
  <si>
    <t>$159</t>
  </si>
  <si>
    <t xml:space="preserve">PD-AFAT-TESTER  </t>
  </si>
  <si>
    <t xml:space="preserve">PoE tester to test your RJ-45 for PoE </t>
  </si>
  <si>
    <t>PD-OUT/SP11 (*)</t>
  </si>
  <si>
    <t>1-port Outdoor Surge protector, IP66</t>
  </si>
  <si>
    <t>Splitters</t>
  </si>
  <si>
    <t xml:space="preserve">PD-AS-601/5   </t>
  </si>
  <si>
    <t>802.3af Active Splitter,  5V output, 2 x DC jacks : round 3.4x1.35mm and 5.5x2.5 mm</t>
  </si>
  <si>
    <t>PD-AS-601/12</t>
  </si>
  <si>
    <t>802.3af, 10W Max., Active Splitter.  12V output.  DC jack round 3.4x1.35mm and 5.5x2.5 mm</t>
  </si>
  <si>
    <t xml:space="preserve">2-Pairs HiPoE Active Splitter - for use with PD-7000G/9000G series. 12V Output </t>
  </si>
  <si>
    <t>2-Pairs HiPoE Active Splitter - for use with PD-7000G/9000G series. 18V Output</t>
  </si>
  <si>
    <t xml:space="preserve">PD-AS-701/24  </t>
  </si>
  <si>
    <t>2-Pairs HiPoE Active Splitter - for use with PD-7000G/9000G series. 24V Output</t>
  </si>
  <si>
    <t>PD-AS-951/12-24</t>
  </si>
  <si>
    <t>4-Pairs High Power splitter - for use with PD-9500G series (user selectable DC output 12v/24v)</t>
  </si>
  <si>
    <t>$89</t>
  </si>
  <si>
    <t>PD-AS-951/18</t>
  </si>
  <si>
    <t>4-Pairs High Power splitter - for use with PD-9500G series (DC output 18v)</t>
  </si>
  <si>
    <t>List
Price
€ (^)</t>
  </si>
  <si>
    <t xml:space="preserve">PD-AS-701/12  </t>
  </si>
  <si>
    <t xml:space="preserve">PD-AS-701/18  </t>
  </si>
  <si>
    <t xml:space="preserve"> </t>
  </si>
  <si>
    <t xml:space="preserve">MSRP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</si>
</sst>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[$$-409]#,##0"/>
    <numFmt numFmtId="165" formatCode="#,##0.00_-\ [$€-1]"/>
    <numFmt numFmtId="166" formatCode="[$-409]mmmm\-yy;@"/>
    <numFmt numFmtId="167" formatCode="#,##0_-\ [$€-1]"/>
    <numFmt numFmtId="168" formatCode="[$$-409]#,##0.0_ ;\-[$$-409]#,##0.0\ "/>
    <numFmt numFmtId="169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3" fontId="2" fillId="0" borderId="1" xfId="0" applyNumberFormat="1" applyFont="1" applyBorder="1"/>
    <xf numFmtId="3" fontId="4" fillId="0" borderId="2" xfId="0" applyNumberFormat="1" applyFont="1" applyBorder="1" applyAlignment="1">
      <alignment horizontal="center"/>
    </xf>
    <xf numFmtId="3" fontId="2" fillId="0" borderId="0" xfId="0" applyNumberFormat="1" applyFont="1" applyFill="1" applyBorder="1"/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/>
    <xf numFmtId="49" fontId="4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164" fontId="2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4" xfId="0" applyFont="1" applyBorder="1"/>
    <xf numFmtId="166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2" fillId="0" borderId="5" xfId="0" applyNumberFormat="1" applyFont="1" applyBorder="1"/>
    <xf numFmtId="3" fontId="2" fillId="0" borderId="6" xfId="0" applyNumberFormat="1" applyFont="1" applyBorder="1"/>
    <xf numFmtId="164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7" fillId="2" borderId="5" xfId="0" applyNumberFormat="1" applyFont="1" applyFill="1" applyBorder="1" applyAlignment="1">
      <alignment vertical="top"/>
    </xf>
    <xf numFmtId="3" fontId="7" fillId="2" borderId="8" xfId="0" applyNumberFormat="1" applyFont="1" applyFill="1" applyBorder="1" applyAlignment="1">
      <alignment vertical="top"/>
    </xf>
    <xf numFmtId="164" fontId="7" fillId="2" borderId="8" xfId="0" applyNumberFormat="1" applyFont="1" applyFill="1" applyBorder="1" applyAlignment="1">
      <alignment horizontal="center" vertical="top" wrapText="1"/>
    </xf>
    <xf numFmtId="3" fontId="5" fillId="3" borderId="7" xfId="0" applyNumberFormat="1" applyFont="1" applyFill="1" applyBorder="1" applyAlignment="1">
      <alignment horizontal="center" vertical="top" wrapText="1"/>
    </xf>
    <xf numFmtId="3" fontId="5" fillId="3" borderId="5" xfId="0" applyNumberFormat="1" applyFont="1" applyFill="1" applyBorder="1" applyAlignment="1">
      <alignment horizontal="center" vertical="top" wrapText="1"/>
    </xf>
    <xf numFmtId="3" fontId="5" fillId="3" borderId="9" xfId="0" applyNumberFormat="1" applyFont="1" applyFill="1" applyBorder="1" applyAlignment="1">
      <alignment horizontal="center" vertical="top" wrapText="1"/>
    </xf>
    <xf numFmtId="9" fontId="7" fillId="0" borderId="10" xfId="0" applyNumberFormat="1" applyFont="1" applyBorder="1" applyAlignment="1">
      <alignment vertical="top"/>
    </xf>
    <xf numFmtId="9" fontId="7" fillId="0" borderId="0" xfId="0" applyNumberFormat="1" applyFont="1" applyBorder="1" applyAlignment="1">
      <alignment vertical="top"/>
    </xf>
    <xf numFmtId="164" fontId="7" fillId="0" borderId="11" xfId="0" applyNumberFormat="1" applyFont="1" applyBorder="1" applyAlignment="1">
      <alignment horizontal="center" vertical="top" wrapText="1"/>
    </xf>
    <xf numFmtId="9" fontId="5" fillId="0" borderId="12" xfId="0" applyNumberFormat="1" applyFont="1" applyBorder="1" applyAlignment="1">
      <alignment horizontal="center" vertical="top" wrapText="1"/>
    </xf>
    <xf numFmtId="9" fontId="5" fillId="0" borderId="10" xfId="0" applyNumberFormat="1" applyFont="1" applyBorder="1" applyAlignment="1">
      <alignment horizontal="center" vertical="top" wrapText="1"/>
    </xf>
    <xf numFmtId="9" fontId="5" fillId="0" borderId="13" xfId="0" applyNumberFormat="1" applyFont="1" applyBorder="1" applyAlignment="1">
      <alignment horizontal="center" vertical="top" wrapText="1"/>
    </xf>
    <xf numFmtId="9" fontId="2" fillId="0" borderId="0" xfId="0" applyNumberFormat="1" applyFont="1" applyFill="1" applyBorder="1"/>
    <xf numFmtId="9" fontId="2" fillId="0" borderId="0" xfId="0" applyNumberFormat="1" applyFont="1"/>
    <xf numFmtId="3" fontId="7" fillId="4" borderId="3" xfId="0" applyNumberFormat="1" applyFont="1" applyFill="1" applyBorder="1"/>
    <xf numFmtId="3" fontId="8" fillId="4" borderId="0" xfId="0" applyNumberFormat="1" applyFont="1" applyFill="1" applyBorder="1"/>
    <xf numFmtId="164" fontId="8" fillId="4" borderId="14" xfId="0" applyNumberFormat="1" applyFont="1" applyFill="1" applyBorder="1" applyAlignment="1">
      <alignment horizontal="center"/>
    </xf>
    <xf numFmtId="167" fontId="9" fillId="4" borderId="4" xfId="0" applyNumberFormat="1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/>
    <xf numFmtId="3" fontId="9" fillId="4" borderId="0" xfId="0" applyNumberFormat="1" applyFont="1" applyFill="1" applyBorder="1"/>
    <xf numFmtId="3" fontId="8" fillId="0" borderId="3" xfId="0" applyNumberFormat="1" applyFont="1" applyFill="1" applyBorder="1"/>
    <xf numFmtId="3" fontId="8" fillId="0" borderId="15" xfId="0" applyNumberFormat="1" applyFont="1" applyFill="1" applyBorder="1"/>
    <xf numFmtId="164" fontId="8" fillId="0" borderId="16" xfId="1" applyNumberFormat="1" applyFont="1" applyFill="1" applyBorder="1" applyAlignment="1">
      <alignment horizontal="center" wrapText="1"/>
    </xf>
    <xf numFmtId="168" fontId="2" fillId="0" borderId="3" xfId="1" applyNumberFormat="1" applyFont="1" applyFill="1" applyBorder="1" applyAlignment="1">
      <alignment horizontal="center" wrapText="1"/>
    </xf>
    <xf numFmtId="168" fontId="2" fillId="0" borderId="15" xfId="1" applyNumberFormat="1" applyFont="1" applyFill="1" applyBorder="1" applyAlignment="1">
      <alignment horizontal="center" wrapText="1"/>
    </xf>
    <xf numFmtId="3" fontId="2" fillId="0" borderId="0" xfId="0" applyNumberFormat="1" applyFont="1" applyFill="1"/>
    <xf numFmtId="164" fontId="8" fillId="0" borderId="16" xfId="1" applyNumberFormat="1" applyFont="1" applyBorder="1" applyAlignment="1">
      <alignment horizontal="center" wrapText="1"/>
    </xf>
    <xf numFmtId="168" fontId="2" fillId="0" borderId="18" xfId="1" applyNumberFormat="1" applyFont="1" applyBorder="1" applyAlignment="1">
      <alignment horizontal="center" wrapText="1"/>
    </xf>
    <xf numFmtId="168" fontId="2" fillId="0" borderId="19" xfId="1" applyNumberFormat="1" applyFont="1" applyBorder="1" applyAlignment="1">
      <alignment horizontal="center" wrapText="1"/>
    </xf>
    <xf numFmtId="3" fontId="8" fillId="0" borderId="20" xfId="0" applyNumberFormat="1" applyFont="1" applyBorder="1"/>
    <xf numFmtId="3" fontId="8" fillId="0" borderId="0" xfId="0" applyNumberFormat="1" applyFont="1" applyBorder="1"/>
    <xf numFmtId="164" fontId="8" fillId="0" borderId="14" xfId="0" applyNumberFormat="1" applyFont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168" fontId="2" fillId="0" borderId="3" xfId="1" applyNumberFormat="1" applyFont="1" applyBorder="1" applyAlignment="1">
      <alignment horizontal="center" wrapText="1"/>
    </xf>
    <xf numFmtId="168" fontId="2" fillId="0" borderId="15" xfId="1" applyNumberFormat="1" applyFont="1" applyBorder="1" applyAlignment="1">
      <alignment horizontal="center" wrapText="1"/>
    </xf>
    <xf numFmtId="3" fontId="8" fillId="0" borderId="20" xfId="0" applyNumberFormat="1" applyFont="1" applyFill="1" applyBorder="1"/>
    <xf numFmtId="3" fontId="8" fillId="0" borderId="16" xfId="0" applyNumberFormat="1" applyFont="1" applyFill="1" applyBorder="1"/>
    <xf numFmtId="168" fontId="2" fillId="0" borderId="16" xfId="1" applyNumberFormat="1" applyFont="1" applyBorder="1" applyAlignment="1">
      <alignment horizontal="center" wrapText="1"/>
    </xf>
    <xf numFmtId="168" fontId="2" fillId="0" borderId="0" xfId="1" applyNumberFormat="1" applyFont="1" applyBorder="1" applyAlignment="1">
      <alignment horizontal="center" wrapText="1"/>
    </xf>
    <xf numFmtId="3" fontId="8" fillId="0" borderId="3" xfId="0" applyNumberFormat="1" applyFont="1" applyBorder="1"/>
    <xf numFmtId="164" fontId="8" fillId="0" borderId="14" xfId="1" applyNumberFormat="1" applyFont="1" applyBorder="1" applyAlignment="1">
      <alignment horizontal="center" wrapText="1"/>
    </xf>
    <xf numFmtId="167" fontId="2" fillId="0" borderId="4" xfId="1" applyNumberFormat="1" applyFont="1" applyBorder="1" applyAlignment="1">
      <alignment horizontal="center" wrapText="1"/>
    </xf>
    <xf numFmtId="167" fontId="2" fillId="0" borderId="16" xfId="1" applyNumberFormat="1" applyFont="1" applyBorder="1" applyAlignment="1">
      <alignment horizontal="center" wrapText="1"/>
    </xf>
    <xf numFmtId="167" fontId="2" fillId="0" borderId="0" xfId="1" applyNumberFormat="1" applyFont="1" applyBorder="1" applyAlignment="1">
      <alignment horizontal="center" wrapText="1"/>
    </xf>
    <xf numFmtId="164" fontId="8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/>
    <xf numFmtId="3" fontId="7" fillId="4" borderId="0" xfId="0" applyNumberFormat="1" applyFont="1" applyFill="1" applyBorder="1"/>
    <xf numFmtId="169" fontId="8" fillId="0" borderId="0" xfId="1" applyNumberFormat="1" applyFont="1" applyFill="1" applyBorder="1" applyAlignment="1">
      <alignment horizontal="center" wrapText="1"/>
    </xf>
    <xf numFmtId="164" fontId="8" fillId="0" borderId="15" xfId="1" applyNumberFormat="1" applyFont="1" applyBorder="1" applyAlignment="1">
      <alignment horizontal="center" wrapText="1"/>
    </xf>
    <xf numFmtId="3" fontId="8" fillId="4" borderId="14" xfId="0" applyNumberFormat="1" applyFont="1" applyFill="1" applyBorder="1"/>
    <xf numFmtId="3" fontId="9" fillId="4" borderId="4" xfId="0" applyNumberFormat="1" applyFont="1" applyFill="1" applyBorder="1"/>
    <xf numFmtId="3" fontId="9" fillId="4" borderId="3" xfId="0" applyNumberFormat="1" applyFont="1" applyFill="1" applyBorder="1"/>
    <xf numFmtId="0" fontId="8" fillId="0" borderId="20" xfId="0" applyFont="1" applyFill="1" applyBorder="1" applyAlignment="1">
      <alignment horizontal="left" vertical="center"/>
    </xf>
    <xf numFmtId="3" fontId="8" fillId="0" borderId="16" xfId="0" applyNumberFormat="1" applyFont="1" applyFill="1" applyBorder="1" applyAlignment="1">
      <alignment vertical="center" wrapText="1"/>
    </xf>
    <xf numFmtId="164" fontId="8" fillId="0" borderId="16" xfId="0" applyNumberFormat="1" applyFont="1" applyFill="1" applyBorder="1" applyAlignment="1">
      <alignment horizontal="center"/>
    </xf>
    <xf numFmtId="3" fontId="10" fillId="0" borderId="0" xfId="0" applyNumberFormat="1" applyFont="1"/>
    <xf numFmtId="164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5" fillId="0" borderId="0" xfId="0" applyNumberFormat="1" applyFont="1" applyBorder="1"/>
    <xf numFmtId="167" fontId="2" fillId="0" borderId="4" xfId="1" applyNumberFormat="1" applyFont="1" applyFill="1" applyBorder="1" applyAlignment="1">
      <alignment horizontal="center" wrapText="1"/>
    </xf>
    <xf numFmtId="167" fontId="2" fillId="0" borderId="17" xfId="1" applyNumberFormat="1" applyFont="1" applyBorder="1" applyAlignment="1">
      <alignment horizontal="center" wrapText="1"/>
    </xf>
    <xf numFmtId="3" fontId="10" fillId="0" borderId="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Fill="1" applyBorder="1"/>
    <xf numFmtId="3" fontId="7" fillId="0" borderId="3" xfId="0" applyNumberFormat="1" applyFont="1" applyFill="1" applyBorder="1"/>
    <xf numFmtId="3" fontId="7" fillId="0" borderId="15" xfId="0" applyNumberFormat="1" applyFont="1" applyFill="1" applyBorder="1"/>
    <xf numFmtId="164" fontId="7" fillId="0" borderId="16" xfId="1" applyNumberFormat="1" applyFont="1" applyBorder="1" applyAlignment="1">
      <alignment horizontal="center" wrapText="1"/>
    </xf>
    <xf numFmtId="167" fontId="5" fillId="0" borderId="4" xfId="1" applyNumberFormat="1" applyFont="1" applyBorder="1" applyAlignment="1">
      <alignment horizontal="center" wrapText="1"/>
    </xf>
    <xf numFmtId="168" fontId="5" fillId="0" borderId="3" xfId="1" applyNumberFormat="1" applyFont="1" applyBorder="1" applyAlignment="1">
      <alignment horizontal="center" wrapText="1"/>
    </xf>
    <xf numFmtId="168" fontId="5" fillId="0" borderId="0" xfId="1" applyNumberFormat="1" applyFont="1" applyBorder="1" applyAlignment="1">
      <alignment horizontal="center" wrapText="1"/>
    </xf>
    <xf numFmtId="3" fontId="11" fillId="4" borderId="4" xfId="0" applyNumberFormat="1" applyFont="1" applyFill="1" applyBorder="1"/>
    <xf numFmtId="3" fontId="11" fillId="4" borderId="3" xfId="0" applyNumberFormat="1" applyFont="1" applyFill="1" applyBorder="1"/>
    <xf numFmtId="3" fontId="11" fillId="4" borderId="0" xfId="0" applyNumberFormat="1" applyFont="1" applyFill="1" applyBorder="1"/>
    <xf numFmtId="0" fontId="8" fillId="0" borderId="3" xfId="0" applyFont="1" applyFill="1" applyBorder="1" applyAlignment="1">
      <alignment horizontal="left" vertical="center"/>
    </xf>
    <xf numFmtId="3" fontId="7" fillId="0" borderId="20" xfId="0" applyNumberFormat="1" applyFont="1" applyFill="1" applyBorder="1"/>
    <xf numFmtId="3" fontId="7" fillId="0" borderId="16" xfId="0" applyNumberFormat="1" applyFont="1" applyFill="1" applyBorder="1"/>
    <xf numFmtId="3" fontId="7" fillId="0" borderId="16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microsemi.com/index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217948</xdr:rowOff>
    </xdr:from>
    <xdr:to>
      <xdr:col>0</xdr:col>
      <xdr:colOff>1177925</xdr:colOff>
      <xdr:row>3</xdr:row>
      <xdr:rowOff>10651</xdr:rowOff>
    </xdr:to>
    <xdr:pic>
      <xdr:nvPicPr>
        <xdr:cNvPr id="2" name="Picture 2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89398"/>
          <a:ext cx="2844800" cy="46897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0"/>
  <sheetViews>
    <sheetView tabSelected="1" workbookViewId="0">
      <selection activeCell="B5" sqref="B5"/>
    </sheetView>
  </sheetViews>
  <sheetFormatPr defaultColWidth="8.85546875" defaultRowHeight="15" x14ac:dyDescent="0.25"/>
  <cols>
    <col min="1" max="1" width="23.7109375" style="79" customWidth="1"/>
    <col min="2" max="2" width="98" style="79" customWidth="1"/>
    <col min="3" max="3" width="21.28515625" style="80" customWidth="1"/>
    <col min="4" max="4" width="0" style="81" hidden="1" customWidth="1"/>
    <col min="5" max="5" width="16.140625" style="81" hidden="1" customWidth="1"/>
    <col min="6" max="6" width="15.28515625" style="81" hidden="1" customWidth="1"/>
    <col min="7" max="8" width="4" style="79" customWidth="1"/>
    <col min="9" max="9" width="11.140625" style="79" customWidth="1"/>
    <col min="10" max="10" width="0.28515625" style="79" customWidth="1"/>
    <col min="11" max="16384" width="8.85546875" style="79"/>
  </cols>
  <sheetData>
    <row r="1" spans="1:252" ht="15.75" thickBot="1" x14ac:dyDescent="0.3"/>
    <row r="2" spans="1:252" s="4" customFormat="1" ht="24.75" customHeight="1" x14ac:dyDescent="0.4">
      <c r="A2" s="1"/>
      <c r="B2" s="103" t="s">
        <v>111</v>
      </c>
      <c r="C2" s="103"/>
      <c r="D2" s="2"/>
      <c r="E2" s="2"/>
      <c r="F2" s="2"/>
      <c r="G2" s="3"/>
      <c r="H2" s="3"/>
      <c r="I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s="4" customFormat="1" ht="18" customHeight="1" x14ac:dyDescent="0.25">
      <c r="A3" s="6"/>
      <c r="B3" s="7" t="s">
        <v>111</v>
      </c>
      <c r="C3" s="82"/>
      <c r="D3" s="83"/>
      <c r="E3" s="83"/>
      <c r="F3" s="83"/>
      <c r="G3" s="3"/>
      <c r="H3" s="3"/>
      <c r="I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4" customFormat="1" ht="12.75" customHeight="1" x14ac:dyDescent="0.2">
      <c r="A4" s="6"/>
      <c r="B4" s="8"/>
      <c r="C4" s="9"/>
      <c r="D4" s="8"/>
      <c r="E4" s="8"/>
      <c r="F4" s="10"/>
      <c r="G4" s="3"/>
      <c r="H4" s="11"/>
      <c r="I4" s="1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4" customFormat="1" ht="15" customHeight="1" x14ac:dyDescent="0.25">
      <c r="A5" s="6"/>
      <c r="B5" s="13" t="s">
        <v>111</v>
      </c>
      <c r="C5" s="14" t="s">
        <v>111</v>
      </c>
      <c r="D5" s="8"/>
      <c r="E5" s="8"/>
      <c r="F5" s="10"/>
      <c r="G5" s="3"/>
      <c r="H5" s="11"/>
      <c r="I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s="4" customFormat="1" ht="12.75" customHeight="1" x14ac:dyDescent="0.2">
      <c r="A6" s="6"/>
      <c r="B6" s="84"/>
      <c r="C6" s="16"/>
      <c r="D6" s="17"/>
      <c r="E6" s="17"/>
      <c r="F6" s="17"/>
      <c r="G6" s="3"/>
      <c r="H6" s="3"/>
      <c r="I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s="4" customFormat="1" ht="12.75" x14ac:dyDescent="0.2">
      <c r="A7" s="18"/>
      <c r="B7" s="19"/>
      <c r="C7" s="20"/>
      <c r="D7" s="21"/>
      <c r="E7" s="21"/>
      <c r="F7" s="21"/>
      <c r="G7" s="3"/>
      <c r="H7" s="3"/>
      <c r="I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s="4" customFormat="1" ht="38.25" x14ac:dyDescent="0.2">
      <c r="A8" s="22" t="s">
        <v>0</v>
      </c>
      <c r="B8" s="23" t="s">
        <v>1</v>
      </c>
      <c r="C8" s="24" t="s">
        <v>112</v>
      </c>
      <c r="D8" s="25" t="s">
        <v>108</v>
      </c>
      <c r="E8" s="26" t="s">
        <v>2</v>
      </c>
      <c r="F8" s="27" t="s">
        <v>3</v>
      </c>
      <c r="G8" s="3"/>
      <c r="H8" s="3"/>
      <c r="I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s="35" customFormat="1" ht="20.25" customHeight="1" x14ac:dyDescent="0.2">
      <c r="A9" s="28"/>
      <c r="B9" s="29"/>
      <c r="C9" s="30"/>
      <c r="D9" s="31"/>
      <c r="E9" s="32">
        <v>0.35</v>
      </c>
      <c r="F9" s="33">
        <v>0.4</v>
      </c>
      <c r="G9" s="34"/>
      <c r="H9" s="34"/>
      <c r="I9" s="34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s="43" customFormat="1" ht="19.5" customHeight="1" x14ac:dyDescent="0.25">
      <c r="A10" s="36" t="s">
        <v>4</v>
      </c>
      <c r="B10" s="37"/>
      <c r="C10" s="38"/>
      <c r="D10" s="39"/>
      <c r="E10" s="40"/>
      <c r="F10" s="41"/>
      <c r="G10" s="42"/>
      <c r="H10" s="42"/>
      <c r="I10" s="42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s="49" customFormat="1" x14ac:dyDescent="0.2">
      <c r="A11" s="44" t="s">
        <v>5</v>
      </c>
      <c r="B11" s="45" t="s">
        <v>6</v>
      </c>
      <c r="C11" s="46">
        <v>49</v>
      </c>
      <c r="D11" s="85">
        <f>C11*$I$4</f>
        <v>0</v>
      </c>
      <c r="E11" s="47">
        <f>+C11*(1-$E$9)</f>
        <v>31.85</v>
      </c>
      <c r="F11" s="48">
        <f>C11*(1-$F$9)</f>
        <v>29.4</v>
      </c>
      <c r="G11" s="3"/>
      <c r="H11" s="3"/>
      <c r="I11" s="3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s="49" customFormat="1" x14ac:dyDescent="0.2">
      <c r="A12" s="44" t="s">
        <v>7</v>
      </c>
      <c r="B12" s="45" t="s">
        <v>8</v>
      </c>
      <c r="C12" s="50">
        <v>159</v>
      </c>
      <c r="D12" s="86">
        <f>C12*$I$4</f>
        <v>0</v>
      </c>
      <c r="E12" s="51">
        <f>+C12*(1-$E$9)</f>
        <v>103.35000000000001</v>
      </c>
      <c r="F12" s="52">
        <f>C12*(1-$F$9)</f>
        <v>95.399999999999991</v>
      </c>
      <c r="G12" s="3"/>
      <c r="H12" s="3"/>
      <c r="I12" s="3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s="49" customFormat="1" ht="15.75" x14ac:dyDescent="0.25">
      <c r="A13" s="36" t="s">
        <v>9</v>
      </c>
      <c r="B13" s="37"/>
      <c r="C13" s="38"/>
      <c r="D13" s="39"/>
      <c r="E13" s="40"/>
      <c r="F13" s="41"/>
      <c r="G13" s="3"/>
      <c r="H13" s="3"/>
      <c r="I13" s="3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s="49" customFormat="1" x14ac:dyDescent="0.2">
      <c r="A14" s="44" t="s">
        <v>10</v>
      </c>
      <c r="B14" s="45" t="s">
        <v>11</v>
      </c>
      <c r="C14" s="46">
        <v>449</v>
      </c>
      <c r="D14" s="86">
        <f>C14*$I$4</f>
        <v>0</v>
      </c>
      <c r="E14" s="51">
        <f>+C14*(1-$E$9)</f>
        <v>291.85000000000002</v>
      </c>
      <c r="F14" s="52">
        <f>C14*(1-$F$9)</f>
        <v>269.39999999999998</v>
      </c>
      <c r="G14" s="3"/>
      <c r="H14" s="3"/>
      <c r="I14" s="3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s="49" customFormat="1" x14ac:dyDescent="0.2">
      <c r="A15" s="44" t="s">
        <v>12</v>
      </c>
      <c r="B15" s="45" t="s">
        <v>13</v>
      </c>
      <c r="C15" s="46">
        <v>599</v>
      </c>
      <c r="D15" s="86">
        <f>C15*$I$4</f>
        <v>0</v>
      </c>
      <c r="E15" s="51">
        <f>+C15*(1-$E$9)</f>
        <v>389.35</v>
      </c>
      <c r="F15" s="52">
        <f>C15*(1-$F$9)</f>
        <v>359.4</v>
      </c>
      <c r="G15" s="3"/>
      <c r="H15" s="3"/>
      <c r="I15" s="3"/>
      <c r="J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s="49" customFormat="1" x14ac:dyDescent="0.2">
      <c r="A16" s="44" t="s">
        <v>14</v>
      </c>
      <c r="B16" s="45" t="s">
        <v>15</v>
      </c>
      <c r="C16" s="46">
        <v>699</v>
      </c>
      <c r="D16" s="86">
        <f>C16*$I$4</f>
        <v>0</v>
      </c>
      <c r="E16" s="51">
        <f>+C16*(1-$E$9)</f>
        <v>454.35</v>
      </c>
      <c r="F16" s="52">
        <f>C16*(1-$F$9)</f>
        <v>419.4</v>
      </c>
      <c r="G16" s="3"/>
      <c r="H16" s="3"/>
      <c r="I16" s="3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s="49" customFormat="1" x14ac:dyDescent="0.2">
      <c r="A17" s="44" t="s">
        <v>16</v>
      </c>
      <c r="B17" s="45" t="s">
        <v>17</v>
      </c>
      <c r="C17" s="46">
        <v>799</v>
      </c>
      <c r="D17" s="86">
        <f>C17*$I$4</f>
        <v>0</v>
      </c>
      <c r="E17" s="51">
        <f>+C17*(1-$E$9)</f>
        <v>519.35</v>
      </c>
      <c r="F17" s="52">
        <f>C17*(1-$F$9)</f>
        <v>479.4</v>
      </c>
      <c r="G17" s="3"/>
      <c r="H17" s="3"/>
      <c r="I17" s="3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ht="15.75" x14ac:dyDescent="0.25">
      <c r="A18" s="53"/>
      <c r="B18" s="54"/>
      <c r="C18" s="55"/>
      <c r="D18" s="65"/>
      <c r="E18" s="87"/>
      <c r="F18" s="88"/>
      <c r="G18" s="89"/>
      <c r="H18" s="89"/>
      <c r="I18" s="89"/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s="43" customFormat="1" ht="19.5" customHeight="1" x14ac:dyDescent="0.25">
      <c r="A19" s="36" t="s">
        <v>18</v>
      </c>
      <c r="B19" s="37"/>
      <c r="C19" s="38"/>
      <c r="D19" s="56"/>
      <c r="E19" s="40"/>
      <c r="F19" s="41"/>
      <c r="G19" s="42"/>
      <c r="H19" s="42"/>
      <c r="I19" s="42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4" customFormat="1" x14ac:dyDescent="0.2">
      <c r="A20" s="44" t="s">
        <v>19</v>
      </c>
      <c r="B20" s="45" t="s">
        <v>20</v>
      </c>
      <c r="C20" s="46">
        <v>599</v>
      </c>
      <c r="D20" s="65">
        <f>C20*$I$4</f>
        <v>0</v>
      </c>
      <c r="E20" s="57">
        <f>C20*(1-$E$9)</f>
        <v>389.35</v>
      </c>
      <c r="F20" s="58">
        <f>C20*(1-$F$9)</f>
        <v>359.4</v>
      </c>
      <c r="G20" s="3"/>
      <c r="H20" s="3"/>
      <c r="I20" s="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4" customFormat="1" x14ac:dyDescent="0.2">
      <c r="A21" s="44" t="s">
        <v>21</v>
      </c>
      <c r="B21" s="45" t="s">
        <v>22</v>
      </c>
      <c r="C21" s="46">
        <v>799</v>
      </c>
      <c r="D21" s="65">
        <f>C21*$I$4</f>
        <v>0</v>
      </c>
      <c r="E21" s="57">
        <f>C21*(1-$E$9)</f>
        <v>519.35</v>
      </c>
      <c r="F21" s="58">
        <f>C21*(1-$F$9)</f>
        <v>479.4</v>
      </c>
      <c r="G21" s="3"/>
      <c r="H21" s="3"/>
      <c r="I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4" customFormat="1" x14ac:dyDescent="0.2">
      <c r="A22" s="44" t="s">
        <v>23</v>
      </c>
      <c r="B22" s="45" t="s">
        <v>24</v>
      </c>
      <c r="C22" s="46">
        <v>899</v>
      </c>
      <c r="D22" s="65">
        <f>C22*$I$4</f>
        <v>0</v>
      </c>
      <c r="E22" s="57">
        <f>C22*(1-$E$9)</f>
        <v>584.35</v>
      </c>
      <c r="F22" s="58">
        <f>C22*(1-$F$9)</f>
        <v>539.4</v>
      </c>
      <c r="G22" s="3"/>
      <c r="H22" s="3"/>
      <c r="I22" s="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4" customFormat="1" x14ac:dyDescent="0.2">
      <c r="A23" s="44" t="s">
        <v>25</v>
      </c>
      <c r="B23" s="45" t="s">
        <v>26</v>
      </c>
      <c r="C23" s="46">
        <v>999</v>
      </c>
      <c r="D23" s="65">
        <f>C23*$I$4</f>
        <v>0</v>
      </c>
      <c r="E23" s="57">
        <f>+C23*(1-$E$9)</f>
        <v>649.35</v>
      </c>
      <c r="F23" s="58">
        <f>C23*(1-$F$9)</f>
        <v>599.4</v>
      </c>
      <c r="G23" s="3"/>
      <c r="H23" s="3"/>
      <c r="I23" s="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49" customFormat="1" x14ac:dyDescent="0.2">
      <c r="A24" s="59"/>
      <c r="B24" s="60"/>
      <c r="C24" s="50"/>
      <c r="D24" s="66"/>
      <c r="E24" s="61"/>
      <c r="F24" s="61"/>
      <c r="G24" s="3"/>
      <c r="H24" s="3"/>
      <c r="I24" s="3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49" customFormat="1" ht="21" customHeight="1" x14ac:dyDescent="0.25">
      <c r="A25" s="36" t="s">
        <v>27</v>
      </c>
      <c r="B25" s="36"/>
      <c r="C25" s="38"/>
      <c r="D25" s="65"/>
      <c r="E25" s="57"/>
      <c r="F25" s="62"/>
      <c r="G25" s="3"/>
      <c r="H25" s="3"/>
      <c r="I25" s="3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49" customFormat="1" x14ac:dyDescent="0.2">
      <c r="A26" s="63" t="s">
        <v>28</v>
      </c>
      <c r="B26" s="60" t="s">
        <v>29</v>
      </c>
      <c r="C26" s="64">
        <v>79</v>
      </c>
      <c r="D26" s="65">
        <f>C26*$I$4</f>
        <v>0</v>
      </c>
      <c r="E26" s="57">
        <f>+C26*(1-$E$9)</f>
        <v>51.35</v>
      </c>
      <c r="F26" s="58">
        <f>C26*(1-$F$9)</f>
        <v>47.4</v>
      </c>
      <c r="G26" s="3"/>
      <c r="H26" s="3"/>
      <c r="I26" s="3"/>
      <c r="J26" s="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49" customFormat="1" x14ac:dyDescent="0.2">
      <c r="A27" s="63" t="s">
        <v>30</v>
      </c>
      <c r="B27" s="60" t="s">
        <v>31</v>
      </c>
      <c r="C27" s="64">
        <v>119</v>
      </c>
      <c r="D27" s="65">
        <f>C27*$I$4</f>
        <v>0</v>
      </c>
      <c r="E27" s="57">
        <f>+C27*(1-$E$9)</f>
        <v>77.350000000000009</v>
      </c>
      <c r="F27" s="58">
        <f>C27*(1-$F$9)</f>
        <v>71.399999999999991</v>
      </c>
      <c r="G27" s="3"/>
      <c r="H27" s="3"/>
      <c r="I27" s="3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49" customFormat="1" x14ac:dyDescent="0.2">
      <c r="A28" s="63" t="s">
        <v>32</v>
      </c>
      <c r="B28" s="45" t="s">
        <v>33</v>
      </c>
      <c r="C28" s="50">
        <v>259</v>
      </c>
      <c r="D28" s="65"/>
      <c r="E28" s="57"/>
      <c r="F28" s="62"/>
      <c r="G28" s="3"/>
      <c r="H28" s="3"/>
      <c r="I28" s="3"/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49" customFormat="1" ht="15.75" x14ac:dyDescent="0.25">
      <c r="A29" s="36" t="s">
        <v>34</v>
      </c>
      <c r="B29" s="36"/>
      <c r="C29" s="38"/>
      <c r="D29" s="65"/>
      <c r="E29" s="57"/>
      <c r="F29" s="62"/>
      <c r="G29" s="3"/>
      <c r="H29" s="3"/>
      <c r="I29" s="3"/>
      <c r="J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49" customFormat="1" x14ac:dyDescent="0.2">
      <c r="A30" s="44" t="s">
        <v>35</v>
      </c>
      <c r="B30" s="45" t="s">
        <v>36</v>
      </c>
      <c r="C30" s="50">
        <v>899</v>
      </c>
      <c r="D30" s="65"/>
      <c r="E30" s="57"/>
      <c r="F30" s="62"/>
      <c r="G30" s="3"/>
      <c r="H30" s="3"/>
      <c r="I30" s="3"/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49" customFormat="1" x14ac:dyDescent="0.2">
      <c r="A31" s="44" t="s">
        <v>37</v>
      </c>
      <c r="B31" s="45" t="s">
        <v>38</v>
      </c>
      <c r="C31" s="50">
        <v>1199</v>
      </c>
      <c r="D31" s="65"/>
      <c r="E31" s="57"/>
      <c r="F31" s="62"/>
      <c r="G31" s="3"/>
      <c r="H31" s="3"/>
      <c r="I31" s="3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49" customFormat="1" x14ac:dyDescent="0.2">
      <c r="A32" s="44" t="s">
        <v>39</v>
      </c>
      <c r="B32" s="45" t="s">
        <v>40</v>
      </c>
      <c r="C32" s="50">
        <v>1499</v>
      </c>
      <c r="D32" s="65"/>
      <c r="E32" s="57"/>
      <c r="F32" s="62"/>
      <c r="G32" s="3"/>
      <c r="H32" s="3"/>
      <c r="I32" s="3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49" customFormat="1" x14ac:dyDescent="0.2">
      <c r="A33" s="59"/>
      <c r="B33" s="60"/>
      <c r="C33" s="50"/>
      <c r="D33" s="66"/>
      <c r="E33" s="61"/>
      <c r="F33" s="61"/>
      <c r="G33" s="3"/>
      <c r="H33" s="3"/>
      <c r="I33" s="3"/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49" customFormat="1" ht="21" customHeight="1" x14ac:dyDescent="0.25">
      <c r="A34" s="36" t="s">
        <v>41</v>
      </c>
      <c r="B34" s="36"/>
      <c r="C34" s="38"/>
      <c r="D34" s="65"/>
      <c r="E34" s="57"/>
      <c r="F34" s="62"/>
      <c r="G34" s="3"/>
      <c r="H34" s="3"/>
      <c r="I34" s="3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49" customFormat="1" x14ac:dyDescent="0.2">
      <c r="A35" s="44" t="s">
        <v>42</v>
      </c>
      <c r="B35" s="45" t="s">
        <v>43</v>
      </c>
      <c r="C35" s="46">
        <v>79</v>
      </c>
      <c r="D35" s="65"/>
      <c r="E35" s="57"/>
      <c r="F35" s="62"/>
      <c r="G35" s="3"/>
      <c r="H35" s="3"/>
      <c r="I35" s="3"/>
      <c r="J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49" customFormat="1" ht="15.75" x14ac:dyDescent="0.25">
      <c r="A36" s="90" t="s">
        <v>44</v>
      </c>
      <c r="B36" s="91" t="s">
        <v>45</v>
      </c>
      <c r="C36" s="92">
        <v>1199</v>
      </c>
      <c r="D36" s="93"/>
      <c r="E36" s="94"/>
      <c r="F36" s="95"/>
      <c r="G36" s="3"/>
      <c r="H36" s="3"/>
      <c r="I36" s="3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49" customFormat="1" x14ac:dyDescent="0.2">
      <c r="A37" s="44"/>
      <c r="B37" s="45"/>
      <c r="C37" s="50"/>
      <c r="D37" s="67"/>
      <c r="E37" s="62"/>
      <c r="F37" s="62"/>
      <c r="G37" s="3"/>
      <c r="H37" s="3"/>
      <c r="I37" s="3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49" customFormat="1" ht="21" customHeight="1" x14ac:dyDescent="0.25">
      <c r="A38" s="36" t="s">
        <v>46</v>
      </c>
      <c r="B38" s="36"/>
      <c r="C38" s="68"/>
      <c r="D38" s="65"/>
      <c r="E38" s="57"/>
      <c r="F38" s="62"/>
      <c r="G38" s="3"/>
      <c r="H38" s="3"/>
      <c r="I38" s="3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69" customFormat="1" x14ac:dyDescent="0.2">
      <c r="A39" s="44" t="s">
        <v>47</v>
      </c>
      <c r="B39" s="45" t="s">
        <v>48</v>
      </c>
      <c r="C39" s="50">
        <v>119</v>
      </c>
      <c r="D39" s="65">
        <f>C39*$I$4</f>
        <v>0</v>
      </c>
      <c r="E39" s="57">
        <f>+C39*(1-$E$9)</f>
        <v>77.350000000000009</v>
      </c>
      <c r="F39" s="58">
        <f>C39*(1-$F$9)</f>
        <v>71.399999999999991</v>
      </c>
      <c r="G39" s="3"/>
      <c r="H39" s="3"/>
      <c r="I39" s="3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69" customFormat="1" x14ac:dyDescent="0.2">
      <c r="A40" s="44" t="s">
        <v>49</v>
      </c>
      <c r="B40" s="45" t="s">
        <v>50</v>
      </c>
      <c r="C40" s="46">
        <v>119</v>
      </c>
      <c r="D40" s="65"/>
      <c r="E40" s="57"/>
      <c r="F40" s="62"/>
      <c r="G40" s="3"/>
      <c r="H40" s="3"/>
      <c r="I40" s="3"/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69" customFormat="1" x14ac:dyDescent="0.2">
      <c r="A41" s="44" t="s">
        <v>51</v>
      </c>
      <c r="B41" s="45" t="s">
        <v>52</v>
      </c>
      <c r="C41" s="46">
        <v>119</v>
      </c>
      <c r="D41" s="65"/>
      <c r="E41" s="57"/>
      <c r="F41" s="62"/>
      <c r="G41" s="3"/>
      <c r="H41" s="3"/>
      <c r="I41" s="3"/>
      <c r="J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69" customFormat="1" ht="15.75" x14ac:dyDescent="0.25">
      <c r="A42" s="36" t="s">
        <v>53</v>
      </c>
      <c r="B42" s="36" t="s">
        <v>53</v>
      </c>
      <c r="C42" s="68"/>
      <c r="D42" s="65"/>
      <c r="E42" s="57"/>
      <c r="F42" s="62"/>
      <c r="G42" s="3"/>
      <c r="H42" s="3"/>
      <c r="I42" s="3"/>
      <c r="J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69" customFormat="1" x14ac:dyDescent="0.2">
      <c r="A43" s="44" t="s">
        <v>54</v>
      </c>
      <c r="B43" s="45" t="s">
        <v>55</v>
      </c>
      <c r="C43" s="50" t="s">
        <v>56</v>
      </c>
      <c r="D43" s="65"/>
      <c r="E43" s="57"/>
      <c r="F43" s="62"/>
      <c r="G43" s="3"/>
      <c r="H43" s="3"/>
      <c r="I43" s="3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9" customFormat="1" x14ac:dyDescent="0.2">
      <c r="A44" s="44" t="s">
        <v>57</v>
      </c>
      <c r="B44" s="45" t="s">
        <v>58</v>
      </c>
      <c r="C44" s="50" t="s">
        <v>59</v>
      </c>
      <c r="D44" s="65"/>
      <c r="E44" s="57"/>
      <c r="F44" s="62"/>
      <c r="G44" s="3"/>
      <c r="H44" s="3"/>
      <c r="I44" s="3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9" customFormat="1" x14ac:dyDescent="0.2">
      <c r="A45" s="44" t="s">
        <v>60</v>
      </c>
      <c r="B45" s="45" t="s">
        <v>61</v>
      </c>
      <c r="C45" s="50">
        <v>2399</v>
      </c>
      <c r="D45" s="65"/>
      <c r="E45" s="57"/>
      <c r="F45" s="62"/>
      <c r="G45" s="3"/>
      <c r="H45" s="3"/>
      <c r="I45" s="3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9" customFormat="1" x14ac:dyDescent="0.2">
      <c r="A46" s="59"/>
      <c r="B46" s="60"/>
      <c r="C46" s="50"/>
      <c r="D46" s="66"/>
      <c r="E46" s="61"/>
      <c r="F46" s="61"/>
      <c r="G46" s="3"/>
      <c r="H46" s="3"/>
      <c r="I46" s="3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9" customFormat="1" ht="15.75" x14ac:dyDescent="0.25">
      <c r="A47" s="36" t="s">
        <v>62</v>
      </c>
      <c r="B47" s="70"/>
      <c r="C47" s="68"/>
      <c r="D47" s="65"/>
      <c r="E47" s="57"/>
      <c r="F47" s="62"/>
      <c r="G47" s="67"/>
      <c r="H47" s="62"/>
      <c r="I47" s="62"/>
      <c r="J47" s="71"/>
      <c r="K47" s="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9" customFormat="1" x14ac:dyDescent="0.2">
      <c r="A48" s="44" t="s">
        <v>63</v>
      </c>
      <c r="B48" s="45" t="s">
        <v>64</v>
      </c>
      <c r="C48" s="72">
        <v>49</v>
      </c>
      <c r="D48" s="65"/>
      <c r="E48" s="57"/>
      <c r="F48" s="62"/>
      <c r="G48" s="3"/>
      <c r="H48" s="3"/>
      <c r="I48" s="3"/>
      <c r="J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9" customFormat="1" x14ac:dyDescent="0.2">
      <c r="A49" s="59"/>
      <c r="B49" s="60"/>
      <c r="C49" s="50"/>
      <c r="D49" s="66"/>
      <c r="E49" s="61"/>
      <c r="F49" s="61"/>
      <c r="G49" s="3"/>
      <c r="H49" s="3"/>
      <c r="I49" s="3"/>
      <c r="J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9" customFormat="1" ht="15.75" x14ac:dyDescent="0.25">
      <c r="A50" s="36" t="s">
        <v>65</v>
      </c>
      <c r="B50" s="36"/>
      <c r="C50" s="68"/>
      <c r="D50" s="65"/>
      <c r="E50" s="57"/>
      <c r="F50" s="62"/>
      <c r="G50" s="3"/>
      <c r="H50" s="3"/>
      <c r="I50" s="3"/>
      <c r="J50" s="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49" customFormat="1" ht="21" customHeight="1" x14ac:dyDescent="0.2">
      <c r="A51" s="44" t="s">
        <v>66</v>
      </c>
      <c r="B51" s="45" t="s">
        <v>67</v>
      </c>
      <c r="C51" s="50" t="s">
        <v>68</v>
      </c>
      <c r="D51" s="65"/>
      <c r="E51" s="57"/>
      <c r="F51" s="62"/>
      <c r="G51" s="3"/>
      <c r="H51" s="3"/>
      <c r="I51" s="3"/>
      <c r="J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49" customFormat="1" x14ac:dyDescent="0.2">
      <c r="A52" s="44" t="s">
        <v>69</v>
      </c>
      <c r="B52" s="45" t="s">
        <v>70</v>
      </c>
      <c r="C52" s="50" t="s">
        <v>71</v>
      </c>
      <c r="D52" s="65"/>
      <c r="E52" s="57"/>
      <c r="F52" s="58"/>
      <c r="G52" s="3"/>
      <c r="H52" s="3"/>
      <c r="I52" s="3"/>
      <c r="J52" s="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49" customFormat="1" x14ac:dyDescent="0.2">
      <c r="A53" s="44" t="s">
        <v>72</v>
      </c>
      <c r="B53" s="45" t="s">
        <v>73</v>
      </c>
      <c r="C53" s="46">
        <v>299</v>
      </c>
      <c r="D53" s="65"/>
      <c r="E53" s="57"/>
      <c r="F53" s="58"/>
      <c r="G53" s="3"/>
      <c r="H53" s="3"/>
      <c r="I53" s="3"/>
      <c r="J53" s="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49" customFormat="1" x14ac:dyDescent="0.2">
      <c r="A54" s="44" t="s">
        <v>74</v>
      </c>
      <c r="B54" s="45" t="s">
        <v>75</v>
      </c>
      <c r="C54" s="46">
        <v>299</v>
      </c>
      <c r="D54" s="65"/>
      <c r="E54" s="57"/>
      <c r="F54" s="58"/>
      <c r="G54" s="3"/>
      <c r="H54" s="3"/>
      <c r="I54" s="3"/>
      <c r="J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49" customFormat="1" x14ac:dyDescent="0.2">
      <c r="A55" s="44" t="s">
        <v>76</v>
      </c>
      <c r="B55" s="45" t="s">
        <v>77</v>
      </c>
      <c r="C55" s="50" t="s">
        <v>78</v>
      </c>
      <c r="D55" s="65"/>
      <c r="E55" s="57"/>
      <c r="F55" s="58"/>
      <c r="G55" s="3"/>
      <c r="H55" s="3"/>
      <c r="I55" s="3"/>
      <c r="J55" s="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49" customFormat="1" x14ac:dyDescent="0.2">
      <c r="A56" s="59"/>
      <c r="B56" s="60"/>
      <c r="C56" s="50"/>
      <c r="D56" s="66"/>
      <c r="E56" s="61"/>
      <c r="F56" s="61"/>
      <c r="G56" s="3"/>
      <c r="H56" s="3"/>
      <c r="I56" s="3"/>
      <c r="J56" s="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49" customFormat="1" ht="15.75" x14ac:dyDescent="0.25">
      <c r="A57" s="36" t="s">
        <v>79</v>
      </c>
      <c r="B57" s="36"/>
      <c r="C57" s="68"/>
      <c r="D57" s="65"/>
      <c r="E57" s="57"/>
      <c r="F57" s="58"/>
      <c r="G57" s="3"/>
      <c r="H57" s="3"/>
      <c r="I57" s="3"/>
      <c r="J57" s="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49" customFormat="1" ht="21" customHeight="1" x14ac:dyDescent="0.2">
      <c r="A58" s="44" t="s">
        <v>80</v>
      </c>
      <c r="B58" s="45" t="s">
        <v>81</v>
      </c>
      <c r="C58" s="50">
        <v>349</v>
      </c>
      <c r="D58" s="65"/>
      <c r="E58" s="57"/>
      <c r="F58" s="62"/>
      <c r="G58" s="3"/>
      <c r="H58" s="3"/>
      <c r="I58" s="3"/>
      <c r="J58" s="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49" customFormat="1" x14ac:dyDescent="0.2">
      <c r="A59" s="44" t="s">
        <v>82</v>
      </c>
      <c r="B59" s="45" t="s">
        <v>83</v>
      </c>
      <c r="C59" s="50">
        <v>499</v>
      </c>
      <c r="D59" s="65">
        <v>499</v>
      </c>
      <c r="E59" s="57">
        <v>499</v>
      </c>
      <c r="F59" s="62">
        <v>499</v>
      </c>
      <c r="G59" s="3"/>
      <c r="H59" s="3"/>
      <c r="I59" s="3"/>
      <c r="J59" s="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49" customFormat="1" x14ac:dyDescent="0.2">
      <c r="A60" s="44" t="s">
        <v>84</v>
      </c>
      <c r="B60" s="45" t="s">
        <v>85</v>
      </c>
      <c r="C60" s="50" t="s">
        <v>78</v>
      </c>
      <c r="D60" s="65"/>
      <c r="E60" s="57"/>
      <c r="F60" s="62"/>
      <c r="G60" s="3"/>
      <c r="H60" s="3"/>
      <c r="I60" s="3"/>
      <c r="J60" s="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9" customFormat="1" ht="15.75" x14ac:dyDescent="0.25">
      <c r="A61" s="36" t="s">
        <v>86</v>
      </c>
      <c r="B61" s="37"/>
      <c r="C61" s="73"/>
      <c r="D61" s="65"/>
      <c r="E61" s="57"/>
      <c r="F61" s="62"/>
      <c r="G61" s="3"/>
      <c r="H61" s="3"/>
      <c r="I61" s="3"/>
      <c r="J61" s="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49" customFormat="1" x14ac:dyDescent="0.2">
      <c r="A62" s="44" t="s">
        <v>87</v>
      </c>
      <c r="B62" s="45" t="s">
        <v>88</v>
      </c>
      <c r="C62" s="50" t="s">
        <v>89</v>
      </c>
      <c r="D62" s="74"/>
      <c r="E62" s="75"/>
      <c r="F62" s="43"/>
      <c r="J62" s="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4" customFormat="1" ht="17.45" customHeight="1" x14ac:dyDescent="0.2">
      <c r="A63" s="44" t="s">
        <v>90</v>
      </c>
      <c r="B63" s="45" t="s">
        <v>91</v>
      </c>
      <c r="C63" s="50">
        <v>25</v>
      </c>
      <c r="D63" s="65"/>
      <c r="E63" s="57"/>
      <c r="F63" s="58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49" customFormat="1" ht="15.75" x14ac:dyDescent="0.25">
      <c r="A64" s="90" t="s">
        <v>92</v>
      </c>
      <c r="B64" s="91" t="s">
        <v>93</v>
      </c>
      <c r="C64" s="92">
        <v>99</v>
      </c>
      <c r="D64" s="96"/>
      <c r="E64" s="97"/>
      <c r="F64" s="98"/>
      <c r="J64" s="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9" customFormat="1" x14ac:dyDescent="0.2">
      <c r="A65" s="44"/>
      <c r="B65" s="60"/>
      <c r="C65" s="50"/>
      <c r="D65" s="65"/>
      <c r="E65" s="57"/>
      <c r="F65" s="62"/>
      <c r="G65" s="3"/>
      <c r="H65" s="3"/>
      <c r="I65" s="3"/>
      <c r="J65" s="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49" customFormat="1" ht="15.75" x14ac:dyDescent="0.25">
      <c r="A66" s="36" t="s">
        <v>94</v>
      </c>
      <c r="B66" s="37"/>
      <c r="C66" s="73"/>
      <c r="D66" s="65"/>
      <c r="E66" s="57"/>
      <c r="F66" s="62"/>
      <c r="G66" s="3"/>
      <c r="H66" s="3"/>
      <c r="I66" s="3"/>
      <c r="J66" s="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49" customFormat="1" x14ac:dyDescent="0.2">
      <c r="A67" s="76" t="s">
        <v>95</v>
      </c>
      <c r="B67" s="77" t="s">
        <v>96</v>
      </c>
      <c r="C67" s="46">
        <v>49</v>
      </c>
      <c r="D67" s="74"/>
      <c r="E67" s="75"/>
      <c r="F67" s="43"/>
      <c r="J67" s="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5" customFormat="1" x14ac:dyDescent="0.2">
      <c r="A68" s="99" t="s">
        <v>97</v>
      </c>
      <c r="B68" s="77" t="s">
        <v>98</v>
      </c>
      <c r="C68" s="46">
        <v>49</v>
      </c>
      <c r="D68" s="85">
        <f t="shared" ref="D68:D73" si="0">C67*$I$4</f>
        <v>0</v>
      </c>
      <c r="E68" s="47">
        <f>+C67*(1-$E$9)</f>
        <v>31.85</v>
      </c>
      <c r="F68" s="48">
        <f>C67*(1-$F$9)</f>
        <v>29.4</v>
      </c>
      <c r="J68" s="4"/>
    </row>
    <row r="69" spans="1:252" s="5" customFormat="1" x14ac:dyDescent="0.2">
      <c r="A69" s="63" t="s">
        <v>109</v>
      </c>
      <c r="B69" s="60" t="s">
        <v>99</v>
      </c>
      <c r="C69" s="46">
        <v>69</v>
      </c>
      <c r="D69" s="39"/>
      <c r="E69" s="40"/>
      <c r="F69" s="41"/>
      <c r="J69" s="4"/>
    </row>
    <row r="70" spans="1:252" s="5" customFormat="1" x14ac:dyDescent="0.2">
      <c r="A70" s="63" t="s">
        <v>110</v>
      </c>
      <c r="B70" s="60" t="s">
        <v>100</v>
      </c>
      <c r="C70" s="46">
        <v>69</v>
      </c>
      <c r="D70" s="85">
        <f t="shared" si="0"/>
        <v>0</v>
      </c>
      <c r="E70" s="47">
        <f>+C69*(1-$E$9)</f>
        <v>44.85</v>
      </c>
      <c r="F70" s="48">
        <f>C69*(1-$F$9)</f>
        <v>41.4</v>
      </c>
      <c r="J70" s="4"/>
    </row>
    <row r="71" spans="1:252" s="5" customFormat="1" x14ac:dyDescent="0.2">
      <c r="A71" s="63" t="s">
        <v>101</v>
      </c>
      <c r="B71" s="60" t="s">
        <v>102</v>
      </c>
      <c r="C71" s="46">
        <v>69</v>
      </c>
      <c r="D71" s="85">
        <f t="shared" si="0"/>
        <v>0</v>
      </c>
      <c r="E71" s="47">
        <f>+C70*(1-$E$9)</f>
        <v>44.85</v>
      </c>
      <c r="F71" s="48">
        <f>C70*(1-$F$9)</f>
        <v>41.4</v>
      </c>
      <c r="J71" s="4"/>
    </row>
    <row r="72" spans="1:252" s="5" customFormat="1" x14ac:dyDescent="0.2">
      <c r="A72" s="63" t="s">
        <v>103</v>
      </c>
      <c r="B72" s="60" t="s">
        <v>104</v>
      </c>
      <c r="C72" s="78" t="s">
        <v>105</v>
      </c>
      <c r="D72" s="85">
        <f t="shared" si="0"/>
        <v>0</v>
      </c>
      <c r="E72" s="47">
        <f>+C71*(1-$E$9)</f>
        <v>44.85</v>
      </c>
      <c r="F72" s="48">
        <f>C71*(1-$F$9)</f>
        <v>41.4</v>
      </c>
      <c r="J72" s="4"/>
    </row>
    <row r="73" spans="1:252" s="5" customFormat="1" ht="15.75" x14ac:dyDescent="0.25">
      <c r="A73" s="100" t="s">
        <v>106</v>
      </c>
      <c r="B73" s="101" t="s">
        <v>107</v>
      </c>
      <c r="C73" s="102" t="s">
        <v>105</v>
      </c>
      <c r="D73" s="85">
        <f t="shared" si="0"/>
        <v>0</v>
      </c>
      <c r="E73" s="47">
        <f>+C72*(1-$E$9)</f>
        <v>57.85</v>
      </c>
      <c r="F73" s="48">
        <f>C72*(1-$F$9)</f>
        <v>53.4</v>
      </c>
      <c r="J73" s="4"/>
    </row>
    <row r="74" spans="1:252" s="4" customFormat="1" ht="17.45" customHeight="1" x14ac:dyDescent="0.2">
      <c r="A74" s="44"/>
      <c r="B74" s="45"/>
      <c r="C74" s="50"/>
      <c r="D74" s="65"/>
      <c r="E74" s="57"/>
      <c r="F74" s="58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x14ac:dyDescent="0.25">
      <c r="J75" s="4"/>
    </row>
    <row r="76" spans="1:252" x14ac:dyDescent="0.25">
      <c r="J76" s="4"/>
    </row>
    <row r="77" spans="1:252" x14ac:dyDescent="0.25">
      <c r="J77" s="4"/>
    </row>
    <row r="78" spans="1:252" x14ac:dyDescent="0.25">
      <c r="J78" s="4"/>
    </row>
    <row r="79" spans="1:252" x14ac:dyDescent="0.25">
      <c r="J79" s="4"/>
    </row>
    <row r="80" spans="1:252" x14ac:dyDescent="0.25">
      <c r="J80" s="4"/>
    </row>
  </sheetData>
  <sheetProtection algorithmName="SHA-512" hashValue="LiiN9lj3OeNxF9XUlGp12uDVu0J/Jv7CHO92+zbULutfGS2u+xLtcNNMMFOw0287j4VPryMBwHU8CbjVIoGl/A==" saltValue="5MMNWYsxDVzObQi7nnk7WA==" spinCount="100000" sheet="1" objects="1" scenarios="1"/>
  <mergeCells count="1"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ScanSource,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Jarvie</dc:creator>
  <cp:lastModifiedBy>bpeloquin</cp:lastModifiedBy>
  <dcterms:created xsi:type="dcterms:W3CDTF">2015-10-15T22:32:39Z</dcterms:created>
  <dcterms:modified xsi:type="dcterms:W3CDTF">2015-10-28T01:23:34Z</dcterms:modified>
</cp:coreProperties>
</file>